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ZP\PRZETARGI 2026\BZP.271.1.2026 doposażenie SP1 ponowne 2 części\"/>
    </mc:Choice>
  </mc:AlternateContent>
  <xr:revisionPtr revIDLastSave="0" documentId="13_ncr:1_{E421F9FE-B6E8-4CAE-883E-F09C58C0E0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yfikacja dostaw" sheetId="6" r:id="rId1"/>
  </sheets>
  <definedNames>
    <definedName name="KW">#REF!</definedName>
    <definedName name="wybó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6" l="1"/>
  <c r="A20" i="6"/>
  <c r="A23" i="6"/>
  <c r="H12" i="6"/>
  <c r="H13" i="6"/>
  <c r="H14" i="6"/>
  <c r="H15" i="6"/>
  <c r="H16" i="6"/>
  <c r="H17" i="6"/>
  <c r="H18" i="6"/>
  <c r="H19" i="6"/>
  <c r="H20" i="6"/>
  <c r="H21" i="6"/>
  <c r="H22" i="6"/>
  <c r="H23" i="6"/>
  <c r="J15" i="6"/>
  <c r="K12" i="6"/>
  <c r="K13" i="6"/>
  <c r="K14" i="6"/>
  <c r="K15" i="6"/>
  <c r="K16" i="6"/>
  <c r="K17" i="6"/>
  <c r="K18" i="6"/>
  <c r="K19" i="6"/>
  <c r="K20" i="6"/>
  <c r="K21" i="6"/>
  <c r="K22" i="6"/>
  <c r="K23" i="6"/>
  <c r="J24" i="6"/>
  <c r="A14" i="6"/>
  <c r="H24" i="6" l="1"/>
  <c r="K24" i="6"/>
</calcChain>
</file>

<file path=xl/sharedStrings.xml><?xml version="1.0" encoding="utf-8"?>
<sst xmlns="http://schemas.openxmlformats.org/spreadsheetml/2006/main" count="49" uniqueCount="39">
  <si>
    <t>Jednostka miary</t>
  </si>
  <si>
    <t>RAZEM:</t>
  </si>
  <si>
    <t>-</t>
  </si>
  <si>
    <t>sztuka</t>
  </si>
  <si>
    <t>zestaw</t>
  </si>
  <si>
    <t>Wymiary urządzenia: dł 154-212 x szer. 121 x wys. 158 cm. Wielofunkcyjne urządzenie treningowe do ćwiczenia prawie wszystkich partii mięśni ciała.</t>
  </si>
  <si>
    <t>Poziomy rower treningowy</t>
  </si>
  <si>
    <t>Rower treningowy</t>
  </si>
  <si>
    <t xml:space="preserve">Atlas treningowy </t>
  </si>
  <si>
    <t>Zestaw gryfów wzmocnionych i obciążeń slim 173 kg -</t>
  </si>
  <si>
    <t xml:space="preserve">Stojak na obciążenie, hantle i gryfy </t>
  </si>
  <si>
    <t>Zacisk sprężynowy na gryf 30 mm</t>
  </si>
  <si>
    <t>Wioślarz treningowy</t>
  </si>
  <si>
    <t>Ławka do ćwiczeń mięśni grzbietu</t>
  </si>
  <si>
    <t>Ławka regulowana na brzuch</t>
  </si>
  <si>
    <t>Ławka olimpijska regulowana ze stojakami</t>
  </si>
  <si>
    <t>Wymiary urządzenia: długość 162 x szerokość 71 x wysokość 139 cm, Maksymalny ciężar użytkownika: 140 kg., maksymalny wzrost: 200 cm. Rower wyposażony w komputer z dużym, czytelnym panelem LCD, który wyświetla czas, prędkość, dystans, spalone kalorie, puls, wydajność i ilość obrotów na minutę. W pamięci komputera będzie zapisanych min. 12 gotowych programów, 4 programy użytkownika, 4 programy HRC, które działają na podstawie tętna użytkownika, rejestrowanego przez wbudowane w uchwyt czujniki (50-140 BPM - uderzeń na minutę), 3 programy z ustawieniem pożądanego celu, program WATT (wydajność w watach) i program manualny. Urządzenie posiadające wejście USB i 2 wejścia audio, które umożliwiają podłączenie słuchawek lub głośników. Posiadający własny generator prądu z akumulatorem.</t>
  </si>
  <si>
    <t xml:space="preserve">Wymiary urządzenia: dł 129 x szer. 56 x wys. 156 cm, Maksymalny ciężar użytkownika: 140 kg. Posiadający własny generator prądu z akumulatorem. Rower dysponujący min. 26 programami, wśród których znajdziemy 12 programów predefiniowanych, 4 programy użytkownika, program HRC, program WATT, program Recovery oraz program manualny, który umożliwia dostosowanie parametrów treningu do indywidualnych potrzeb ćwiczącego. </t>
  </si>
  <si>
    <t>Urządzenie treningowe o wymiarach: 314 x 244 x 230 cm, umożliwiajace wykonywanie ponad 15 różnych rodzajów ćwiczeń, 4 stacje treningowe umożliwiające jednoczesny trening 4 osobom: suwnica na nogi, wyciąg z góry/dołu, stojak do podciągania, stojak do ćwiczeń tricepsów, butterfly, modlitewnik, przyrząd do ćwiczeń mięśni czworogłowych uda.</t>
  </si>
  <si>
    <t>Zawartość zestawu min.:
Gryf prosty 30 mm 198 cm wzmocniony chromowany MW-G198-EX-GL
Gryf lekko łamany śrubowy 30 mm 120 cm MW-G120L-EX-SR
2 x Gryf prosty śrubowy 30 mm 40 cm MW-G40-EX-SR
2 x Zacisk sprężynowy na gryf fi30 mm MA-Z006
4 x Obciążenie żeliwne slim 1,25 kg
6 x Obciążenie żeliwne slim 2,5 kg
4 x Obciążenie żeliwne slim 5 kg
4 x Obciążenie żeliwne slim 10 kg
2 x Obciążenie żeliwne slim 15 kg
2 x Obciążenie żeliwne slim 20 kg</t>
  </si>
  <si>
    <t>Wielofunkcyjny stojak 3w1 umożliwiający posegregowanie i przechowywanie sprzętu: gryfy, hantle i obciążenia o łącznej wadze aż 300 kg.</t>
  </si>
  <si>
    <t>Zacisk sprężynowy do sztangi 30 mm, pozwalający na zabezpiecznie i stabilnie unieruchomienie obciążenia na gryfach o średnicy 30 milimetrów.</t>
  </si>
  <si>
    <t>Wymiary urządzenia: dł 195 x szer. 63 x wys. 175 cm, Maksymalny ciężar użytkownika: 150 kg. Funkcje: Czas, Dystans, Kalorie, Puls, Prędkość, Watt, Poziom oporu. Min. 12 programów treningowych, Program Użytkownika, HRC, Body Fat, Test Recovery. Wyświetlacz LED.</t>
  </si>
  <si>
    <t>Wymiary urządzenia: dł 205 x szer. 56 x wys. 75 cm, Maksymalny ciężar użytkownika: 150 kg. Wioślarz wyposażony w podnóżek z regulacją kąta nachylenia i oparciem na pięty oraz pasy bezpieczeństwa. Min. 25 programów i 16 poziomów obciążenia.</t>
  </si>
  <si>
    <t>Wymiary urządzenia: dł 124 x szer. 89 x wys. 64-85 cm, Maksymalne obciążenie: do 350 kg. Ławka do ćwiczeń mięśni grzbietu UR-L008 przeznaczona do treningu mięśni prostowników. Ławka posiadająca oparcie regulowane w min. 6 poziomach.</t>
  </si>
  <si>
    <t>Wymiary urządzenia: dł 127 x szer. 74 x wys. 100-120 cm, Maksymalne obciążenie: do 4000 kg. Ławka UR-L006 posiadająca cztery poziomy regulacji kąta pochylenia oparcia, Ławka  wyposażona w pokryty antypoślizgowym materiałem uchwyt oraz praktyczne kółka transportowe.</t>
  </si>
  <si>
    <t>L.p.</t>
  </si>
  <si>
    <t>Nazwa</t>
  </si>
  <si>
    <t>Opis wymaganych parametrów technicznych</t>
  </si>
  <si>
    <t>Wartość jednostkowa netto (zł)</t>
  </si>
  <si>
    <t>Ilość</t>
  </si>
  <si>
    <t>Stawka podatku VAT [%]</t>
  </si>
  <si>
    <t>Wartość ogółem brutto [zł]</t>
  </si>
  <si>
    <t>Wartość podatku VAT (zł)</t>
  </si>
  <si>
    <t xml:space="preserve">Elektromagnetyczny trenażer eliptyczny </t>
  </si>
  <si>
    <t>Wartość ogółem netto [zł]</t>
  </si>
  <si>
    <t>Producent, model, oferowane parametry techniczne</t>
  </si>
  <si>
    <t xml:space="preserve"> BZP.271.1.2026  Załącznik nr 1b do SWZ </t>
  </si>
  <si>
    <t>Formularz cenowy do części II Zakup i dostawa sprzętu do ćwiczeń fizycznych.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</si>
</sst>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2"/>
      <name val="Arial"/>
      <family val="2"/>
      <charset val="238"/>
    </font>
    <font>
      <sz val="8"/>
      <name val="Czcionka tekstu podstawowego"/>
      <family val="2"/>
      <charset val="238"/>
    </font>
    <font>
      <sz val="1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/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/>
    <xf numFmtId="0" fontId="3" fillId="0" borderId="0" xfId="0" quotePrefix="1" applyFont="1"/>
    <xf numFmtId="4" fontId="1" fillId="0" borderId="0" xfId="0" applyNumberFormat="1" applyFont="1"/>
    <xf numFmtId="14" fontId="1" fillId="0" borderId="0" xfId="0" applyNumberFormat="1" applyFont="1"/>
  </cellXfs>
  <cellStyles count="1">
    <cellStyle name="Normalny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color auto="1"/>
        <charset val="238"/>
      </font>
      <numFmt numFmtId="0" formatCode="General"/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771525</xdr:colOff>
      <xdr:row>3</xdr:row>
      <xdr:rowOff>9525</xdr:rowOff>
    </xdr:from>
    <xdr:to>
      <xdr:col>3</xdr:col>
      <xdr:colOff>908051</xdr:colOff>
      <xdr:row>6</xdr:row>
      <xdr:rowOff>17463</xdr:rowOff>
    </xdr:to>
    <xdr:pic>
      <xdr:nvPicPr>
        <xdr:cNvPr id="2" name="Obraz 1" descr="Kolorowe znaki ułożone w poziomym rzędzie. Od lewej:  znak Funduszy Europejskich z  dopiskiem Fundusze Europejskie dla Podkarpacia, znak Rzeczypospolitej Polskiej,  znak Unii Europejskiej z  dopiskiem  dofinansowane przez Unię Europejską, pionowa, czarna kreska oddzielająca znak Podkarpackie z dopiskiem przestrzeń otwarta." title="Logotypy">
          <a:extLst>
            <a:ext uri="{FF2B5EF4-FFF2-40B4-BE49-F238E27FC236}">
              <a16:creationId xmlns:a16="http://schemas.microsoft.com/office/drawing/2014/main" id="{42ECB7BB-683E-4118-9654-A47A24EF97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561975"/>
          <a:ext cx="6356351" cy="56038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89296</xdr:colOff>
      <xdr:row>14</xdr:row>
      <xdr:rowOff>452437</xdr:rowOff>
    </xdr:from>
    <xdr:to>
      <xdr:col>1</xdr:col>
      <xdr:colOff>1785937</xdr:colOff>
      <xdr:row>14</xdr:row>
      <xdr:rowOff>482203</xdr:rowOff>
    </xdr:to>
    <xdr:cxnSp macro="">
      <xdr:nvCxnSpPr>
        <xdr:cNvPr id="34" name="Łącznik prosty 33">
          <a:extLst>
            <a:ext uri="{FF2B5EF4-FFF2-40B4-BE49-F238E27FC236}">
              <a16:creationId xmlns:a16="http://schemas.microsoft.com/office/drawing/2014/main" id="{E6FE82A7-D61C-3244-425D-E7E66E3AC799}"/>
            </a:ext>
          </a:extLst>
        </xdr:cNvPr>
        <xdr:cNvCxnSpPr/>
      </xdr:nvCxnSpPr>
      <xdr:spPr>
        <a:xfrm>
          <a:off x="881062" y="109418437"/>
          <a:ext cx="1696641" cy="297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315515</xdr:colOff>
      <xdr:row>14</xdr:row>
      <xdr:rowOff>613172</xdr:rowOff>
    </xdr:from>
    <xdr:to>
      <xdr:col>1</xdr:col>
      <xdr:colOff>1500187</xdr:colOff>
      <xdr:row>14</xdr:row>
      <xdr:rowOff>636984</xdr:rowOff>
    </xdr:to>
    <xdr:cxnSp macro="">
      <xdr:nvCxnSpPr>
        <xdr:cNvPr id="36" name="Łącznik prosty 35">
          <a:extLst>
            <a:ext uri="{FF2B5EF4-FFF2-40B4-BE49-F238E27FC236}">
              <a16:creationId xmlns:a16="http://schemas.microsoft.com/office/drawing/2014/main" id="{1C6FF296-D812-3049-A54C-0D08875AE834}"/>
            </a:ext>
          </a:extLst>
        </xdr:cNvPr>
        <xdr:cNvCxnSpPr/>
      </xdr:nvCxnSpPr>
      <xdr:spPr>
        <a:xfrm>
          <a:off x="1107281" y="109579172"/>
          <a:ext cx="1184672" cy="2381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ostawy" displayName="Dostawy" ref="A11:K24" totalsRowShown="0" headerRowDxfId="26" dataDxfId="24" totalsRowDxfId="22" headerRowBorderDxfId="25" tableBorderDxfId="23" totalsRowBorderDxfId="21">
  <autoFilter ref="A11:K24" xr:uid="{00000000-0009-0000-0100-000002000000}"/>
  <tableColumns count="11">
    <tableColumn id="1" xr3:uid="{00000000-0010-0000-0000-000001000000}" name="L.p." dataDxfId="20" totalsRowDxfId="19"/>
    <tableColumn id="2" xr3:uid="{00000000-0010-0000-0000-000002000000}" name="Nazwa" dataDxfId="18" totalsRowDxfId="17"/>
    <tableColumn id="3" xr3:uid="{00000000-0010-0000-0000-000003000000}" name="Opis wymaganych parametrów technicznych" dataDxfId="16" totalsRowDxfId="15"/>
    <tableColumn id="4" xr3:uid="{00000000-0010-0000-0000-000004000000}" name="Producent, model, oferowane parametry techniczne" dataDxfId="14" totalsRowDxfId="13"/>
    <tableColumn id="6" xr3:uid="{00000000-0010-0000-0000-000006000000}" name="Jednostka miary" dataDxfId="12" totalsRowDxfId="11"/>
    <tableColumn id="7" xr3:uid="{00000000-0010-0000-0000-000007000000}" name="Ilość" dataDxfId="10" totalsRowDxfId="9">
      <calculatedColumnFormula>SUM(F8:F11)</calculatedColumnFormula>
    </tableColumn>
    <tableColumn id="8" xr3:uid="{00000000-0010-0000-0000-000008000000}" name="Wartość jednostkowa netto (zł)" dataDxfId="8" totalsRowDxfId="7"/>
    <tableColumn id="13" xr3:uid="{A3CF8475-75DB-499A-975D-0CF1758D1F71}" name="Wartość ogółem netto [zł]" dataDxfId="6" totalsRowDxfId="5">
      <calculatedColumnFormula>Dostawy[[#This Row],[Ilość]]*Dostawy[[#This Row],[Wartość jednostkowa netto (zł)]]</calculatedColumnFormula>
    </tableColumn>
    <tableColumn id="11" xr3:uid="{1853B4C9-EC11-446F-B31D-F989A6897371}" name="Stawka podatku VAT [%]" dataDxfId="4"/>
    <tableColumn id="5" xr3:uid="{D97F0C6F-70DD-499C-8E33-50959F13678C}" name="Wartość podatku VAT (zł)" dataDxfId="3" totalsRowDxfId="2">
      <calculatedColumnFormula>Dostawy[[#This Row],[Ilość]]*Dostawy[[#This Row],[Wartość jednostkowa netto (zł)]]*Dostawy[[#This Row],[Stawka podatku VAT '[%']]]*100%-Dostawy[[#This Row],[Ilość]]*Dostawy[[#This Row],[Wartość jednostkowa netto (zł)]]</calculatedColumnFormula>
    </tableColumn>
    <tableColumn id="9" xr3:uid="{00000000-0010-0000-0000-000009000000}" name="Wartość ogółem brutto [zł]" dataDxfId="1" totalsRowDxfId="0">
      <calculatedColumnFormula>PRODUCT(F12:G12)</calculatedColumnFormula>
    </tableColumn>
  </tableColumns>
  <tableStyleInfo name="TableStyleMedium9" showFirstColumn="1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Normal="100" zoomScaleSheetLayoutView="100" workbookViewId="0">
      <selection activeCell="F6" sqref="F6"/>
    </sheetView>
  </sheetViews>
  <sheetFormatPr defaultRowHeight="14.25"/>
  <cols>
    <col min="1" max="1" width="10.375" style="12" customWidth="1"/>
    <col min="2" max="2" width="24.125" style="12" customWidth="1"/>
    <col min="3" max="3" width="47.125" style="12" customWidth="1"/>
    <col min="4" max="4" width="39.125" style="12" customWidth="1"/>
    <col min="5" max="5" width="11.875" style="12" customWidth="1"/>
    <col min="6" max="6" width="9.375" style="12" customWidth="1"/>
    <col min="7" max="7" width="13.625" style="12" customWidth="1"/>
    <col min="8" max="8" width="16.625" style="12" customWidth="1"/>
    <col min="9" max="9" width="10.5" style="12" customWidth="1"/>
    <col min="10" max="10" width="17.25" style="12" customWidth="1"/>
    <col min="11" max="11" width="16.5" style="12" customWidth="1"/>
    <col min="12" max="16384" width="9" style="12"/>
  </cols>
  <sheetData>
    <row r="1" spans="1:11">
      <c r="A1" s="11" t="s">
        <v>37</v>
      </c>
    </row>
    <row r="2" spans="1:11" ht="15">
      <c r="A2" s="13" t="s">
        <v>38</v>
      </c>
    </row>
    <row r="5" spans="1:11">
      <c r="A5" s="14"/>
      <c r="B5" s="11"/>
      <c r="C5" s="14"/>
      <c r="D5" s="14"/>
      <c r="E5" s="14"/>
      <c r="F5" s="14"/>
      <c r="G5" s="14"/>
      <c r="H5" s="14"/>
      <c r="I5" s="14"/>
      <c r="J5" s="14"/>
      <c r="K5" s="14"/>
    </row>
    <row r="6" spans="1:11" ht="15">
      <c r="A6" s="14"/>
      <c r="B6" s="13"/>
      <c r="C6" s="14"/>
      <c r="D6" s="14"/>
      <c r="E6" s="14"/>
      <c r="F6" s="14"/>
      <c r="G6" s="14"/>
      <c r="H6" s="14"/>
      <c r="I6" s="14"/>
      <c r="J6" s="14"/>
      <c r="K6" s="14"/>
    </row>
    <row r="7" spans="1:1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5">
      <c r="A8" s="14"/>
      <c r="B8" s="15"/>
      <c r="C8" s="16"/>
      <c r="D8" s="16"/>
      <c r="E8" s="16"/>
      <c r="F8" s="16"/>
      <c r="G8" s="16"/>
      <c r="H8" s="16"/>
      <c r="I8" s="16"/>
      <c r="J8" s="16"/>
      <c r="K8" s="14"/>
    </row>
    <row r="9" spans="1:11" ht="15">
      <c r="A9" s="14"/>
      <c r="B9" s="15"/>
      <c r="C9" s="16"/>
      <c r="D9" s="14"/>
      <c r="E9" s="14"/>
      <c r="F9" s="14"/>
      <c r="G9" s="14"/>
      <c r="H9" s="14"/>
      <c r="I9" s="14"/>
      <c r="J9" s="14"/>
      <c r="K9" s="14"/>
    </row>
    <row r="10" spans="1:1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spans="1:11" ht="44.25" customHeight="1">
      <c r="A11" s="5" t="s">
        <v>26</v>
      </c>
      <c r="B11" s="3" t="s">
        <v>27</v>
      </c>
      <c r="C11" s="3" t="s">
        <v>28</v>
      </c>
      <c r="D11" s="3" t="s">
        <v>36</v>
      </c>
      <c r="E11" s="3" t="s">
        <v>0</v>
      </c>
      <c r="F11" s="3" t="s">
        <v>30</v>
      </c>
      <c r="G11" s="3" t="s">
        <v>29</v>
      </c>
      <c r="H11" s="3" t="s">
        <v>35</v>
      </c>
      <c r="I11" s="3" t="s">
        <v>31</v>
      </c>
      <c r="J11" s="3" t="s">
        <v>33</v>
      </c>
      <c r="K11" s="3" t="s">
        <v>32</v>
      </c>
    </row>
    <row r="12" spans="1:11" ht="242.25">
      <c r="A12" s="1">
        <v>1</v>
      </c>
      <c r="B12" s="10" t="s">
        <v>6</v>
      </c>
      <c r="C12" s="6" t="s">
        <v>16</v>
      </c>
      <c r="D12" s="6"/>
      <c r="E12" s="6" t="s">
        <v>3</v>
      </c>
      <c r="F12" s="6">
        <v>1</v>
      </c>
      <c r="G12" s="6"/>
      <c r="H12" s="6">
        <f>Dostawy[[#This Row],[Ilość]]*Dostawy[[#This Row],[Wartość jednostkowa netto (zł)]]</f>
        <v>0</v>
      </c>
      <c r="I12" s="6"/>
      <c r="J12" s="6"/>
      <c r="K12" s="6">
        <f>Dostawy[[#This Row],[Ilość]]*Dostawy[[#This Row],[Wartość jednostkowa netto (zł)]]</f>
        <v>0</v>
      </c>
    </row>
    <row r="13" spans="1:11" ht="128.25">
      <c r="A13" s="1">
        <v>2</v>
      </c>
      <c r="B13" s="6" t="s">
        <v>7</v>
      </c>
      <c r="C13" s="6" t="s">
        <v>17</v>
      </c>
      <c r="D13" s="6"/>
      <c r="E13" s="6" t="s">
        <v>3</v>
      </c>
      <c r="F13" s="6">
        <v>1</v>
      </c>
      <c r="G13" s="6"/>
      <c r="H13" s="6">
        <f>Dostawy[[#This Row],[Ilość]]*Dostawy[[#This Row],[Wartość jednostkowa netto (zł)]]</f>
        <v>0</v>
      </c>
      <c r="I13" s="6"/>
      <c r="J13" s="6"/>
      <c r="K13" s="6">
        <f>Dostawy[[#This Row],[Ilość]]*Dostawy[[#This Row],[Wartość jednostkowa netto (zł)]]</f>
        <v>0</v>
      </c>
    </row>
    <row r="14" spans="1:11" ht="99.75">
      <c r="A14" s="1">
        <f t="shared" ref="A14:A23" si="0">A13+1</f>
        <v>3</v>
      </c>
      <c r="B14" s="9" t="s">
        <v>8</v>
      </c>
      <c r="C14" s="6" t="s">
        <v>18</v>
      </c>
      <c r="D14" s="6"/>
      <c r="E14" s="6" t="s">
        <v>3</v>
      </c>
      <c r="F14" s="6">
        <v>1</v>
      </c>
      <c r="G14" s="6"/>
      <c r="H14" s="6">
        <f>Dostawy[[#This Row],[Ilość]]*Dostawy[[#This Row],[Wartość jednostkowa netto (zł)]]</f>
        <v>0</v>
      </c>
      <c r="I14" s="6"/>
      <c r="J14" s="6"/>
      <c r="K14" s="6">
        <f>Dostawy[[#This Row],[Ilość]]*Dostawy[[#This Row],[Wartość jednostkowa netto (zł)]]</f>
        <v>0</v>
      </c>
    </row>
    <row r="15" spans="1:11" hidden="1">
      <c r="A15" s="1">
        <v>3</v>
      </c>
      <c r="B15" s="6"/>
      <c r="C15" s="6"/>
      <c r="D15" s="6"/>
      <c r="E15" s="6"/>
      <c r="F15" s="6"/>
      <c r="G15" s="6"/>
      <c r="H15" s="6">
        <f>Dostawy[[#This Row],[Ilość]]*Dostawy[[#This Row],[Wartość jednostkowa netto (zł)]]</f>
        <v>0</v>
      </c>
      <c r="I15" s="6"/>
      <c r="J15" s="6">
        <f>Dostawy[[#This Row],[Ilość]]*Dostawy[[#This Row],[Wartość jednostkowa netto (zł)]]*Dostawy[[#This Row],[Stawka podatku VAT '[%']]]*100%-Dostawy[[#This Row],[Ilość]]*Dostawy[[#This Row],[Wartość jednostkowa netto (zł)]]</f>
        <v>0</v>
      </c>
      <c r="K15" s="6">
        <f>Dostawy[[#This Row],[Ilość]]*Dostawy[[#This Row],[Wartość jednostkowa netto (zł)]]</f>
        <v>0</v>
      </c>
    </row>
    <row r="16" spans="1:11" ht="185.25">
      <c r="A16" s="1">
        <v>4</v>
      </c>
      <c r="B16" s="6" t="s">
        <v>9</v>
      </c>
      <c r="C16" s="1" t="s">
        <v>19</v>
      </c>
      <c r="D16" s="6"/>
      <c r="E16" s="6" t="s">
        <v>4</v>
      </c>
      <c r="F16" s="6">
        <v>1</v>
      </c>
      <c r="G16" s="6"/>
      <c r="H16" s="6">
        <f>Dostawy[[#This Row],[Ilość]]*Dostawy[[#This Row],[Wartość jednostkowa netto (zł)]]</f>
        <v>0</v>
      </c>
      <c r="I16" s="6"/>
      <c r="J16" s="6"/>
      <c r="K16" s="6">
        <f>Dostawy[[#This Row],[Ilość]]*Dostawy[[#This Row],[Wartość jednostkowa netto (zł)]]</f>
        <v>0</v>
      </c>
    </row>
    <row r="17" spans="1:11" ht="42.75">
      <c r="A17" s="1">
        <f t="shared" si="0"/>
        <v>5</v>
      </c>
      <c r="B17" s="6" t="s">
        <v>10</v>
      </c>
      <c r="C17" s="9" t="s">
        <v>20</v>
      </c>
      <c r="D17" s="6"/>
      <c r="E17" s="6" t="s">
        <v>3</v>
      </c>
      <c r="F17" s="6">
        <v>1</v>
      </c>
      <c r="G17" s="6"/>
      <c r="H17" s="6">
        <f>Dostawy[[#This Row],[Ilość]]*Dostawy[[#This Row],[Wartość jednostkowa netto (zł)]]</f>
        <v>0</v>
      </c>
      <c r="I17" s="6"/>
      <c r="J17" s="6"/>
      <c r="K17" s="6">
        <f>Dostawy[[#This Row],[Ilość]]*Dostawy[[#This Row],[Wartość jednostkowa netto (zł)]]</f>
        <v>0</v>
      </c>
    </row>
    <row r="18" spans="1:11" ht="42.75">
      <c r="A18" s="1">
        <v>5</v>
      </c>
      <c r="B18" s="6" t="s">
        <v>11</v>
      </c>
      <c r="C18" s="6" t="s">
        <v>21</v>
      </c>
      <c r="D18" s="6"/>
      <c r="E18" s="6" t="s">
        <v>3</v>
      </c>
      <c r="F18" s="6">
        <v>6</v>
      </c>
      <c r="G18" s="6"/>
      <c r="H18" s="6">
        <f>Dostawy[[#This Row],[Ilość]]*Dostawy[[#This Row],[Wartość jednostkowa netto (zł)]]</f>
        <v>0</v>
      </c>
      <c r="I18" s="6"/>
      <c r="J18" s="6"/>
      <c r="K18" s="6">
        <f>Dostawy[[#This Row],[Ilość]]*Dostawy[[#This Row],[Wartość jednostkowa netto (zł)]]</f>
        <v>0</v>
      </c>
    </row>
    <row r="19" spans="1:11" ht="85.5">
      <c r="A19" s="1">
        <v>6</v>
      </c>
      <c r="B19" s="6" t="s">
        <v>34</v>
      </c>
      <c r="C19" s="9" t="s">
        <v>22</v>
      </c>
      <c r="D19" s="6"/>
      <c r="E19" s="6" t="s">
        <v>3</v>
      </c>
      <c r="F19" s="6">
        <v>1</v>
      </c>
      <c r="G19" s="6"/>
      <c r="H19" s="6">
        <f>Dostawy[[#This Row],[Ilość]]*Dostawy[[#This Row],[Wartość jednostkowa netto (zł)]]</f>
        <v>0</v>
      </c>
      <c r="I19" s="6"/>
      <c r="J19" s="6"/>
      <c r="K19" s="6">
        <f>Dostawy[[#This Row],[Ilość]]*Dostawy[[#This Row],[Wartość jednostkowa netto (zł)]]</f>
        <v>0</v>
      </c>
    </row>
    <row r="20" spans="1:11" ht="71.25">
      <c r="A20" s="1">
        <f t="shared" si="0"/>
        <v>7</v>
      </c>
      <c r="B20" s="6" t="s">
        <v>12</v>
      </c>
      <c r="C20" s="6" t="s">
        <v>23</v>
      </c>
      <c r="D20" s="6"/>
      <c r="E20" s="6" t="s">
        <v>3</v>
      </c>
      <c r="F20" s="6">
        <v>1</v>
      </c>
      <c r="G20" s="6"/>
      <c r="H20" s="6">
        <f>Dostawy[[#This Row],[Ilość]]*Dostawy[[#This Row],[Wartość jednostkowa netto (zł)]]</f>
        <v>0</v>
      </c>
      <c r="I20" s="6"/>
      <c r="J20" s="6"/>
      <c r="K20" s="6">
        <f>Dostawy[[#This Row],[Ilość]]*Dostawy[[#This Row],[Wartość jednostkowa netto (zł)]]</f>
        <v>0</v>
      </c>
    </row>
    <row r="21" spans="1:11" ht="71.25">
      <c r="A21" s="1">
        <v>7</v>
      </c>
      <c r="B21" s="9" t="s">
        <v>13</v>
      </c>
      <c r="C21" s="6" t="s">
        <v>24</v>
      </c>
      <c r="D21" s="6"/>
      <c r="E21" s="6" t="s">
        <v>3</v>
      </c>
      <c r="F21" s="6">
        <v>1</v>
      </c>
      <c r="G21" s="6"/>
      <c r="H21" s="6">
        <f>Dostawy[[#This Row],[Ilość]]*Dostawy[[#This Row],[Wartość jednostkowa netto (zł)]]</f>
        <v>0</v>
      </c>
      <c r="I21" s="6"/>
      <c r="J21" s="6"/>
      <c r="K21" s="6">
        <f>Dostawy[[#This Row],[Ilość]]*Dostawy[[#This Row],[Wartość jednostkowa netto (zł)]]</f>
        <v>0</v>
      </c>
    </row>
    <row r="22" spans="1:11" ht="85.5">
      <c r="A22" s="1">
        <v>8</v>
      </c>
      <c r="B22" s="6" t="s">
        <v>14</v>
      </c>
      <c r="C22" s="6" t="s">
        <v>25</v>
      </c>
      <c r="D22" s="6"/>
      <c r="E22" s="6" t="s">
        <v>3</v>
      </c>
      <c r="F22" s="6">
        <v>1</v>
      </c>
      <c r="G22" s="6"/>
      <c r="H22" s="6">
        <f>Dostawy[[#This Row],[Ilość]]*Dostawy[[#This Row],[Wartość jednostkowa netto (zł)]]</f>
        <v>0</v>
      </c>
      <c r="I22" s="6"/>
      <c r="J22" s="6"/>
      <c r="K22" s="6">
        <f>Dostawy[[#This Row],[Ilość]]*Dostawy[[#This Row],[Wartość jednostkowa netto (zł)]]</f>
        <v>0</v>
      </c>
    </row>
    <row r="23" spans="1:11" ht="60.75" customHeight="1">
      <c r="A23" s="1">
        <f t="shared" si="0"/>
        <v>9</v>
      </c>
      <c r="B23" s="6" t="s">
        <v>15</v>
      </c>
      <c r="C23" s="6" t="s">
        <v>5</v>
      </c>
      <c r="D23" s="6"/>
      <c r="E23" s="6" t="s">
        <v>3</v>
      </c>
      <c r="F23" s="6">
        <v>1</v>
      </c>
      <c r="G23" s="6"/>
      <c r="H23" s="6">
        <f>Dostawy[[#This Row],[Ilość]]*Dostawy[[#This Row],[Wartość jednostkowa netto (zł)]]</f>
        <v>0</v>
      </c>
      <c r="I23" s="6"/>
      <c r="J23" s="6"/>
      <c r="K23" s="6">
        <f>Dostawy[[#This Row],[Ilość]]*Dostawy[[#This Row],[Wartość jednostkowa netto (zł)]]</f>
        <v>0</v>
      </c>
    </row>
    <row r="24" spans="1:11" ht="15">
      <c r="A24" s="1"/>
      <c r="B24" s="7" t="s">
        <v>1</v>
      </c>
      <c r="C24" s="6"/>
      <c r="D24" s="2" t="s">
        <v>2</v>
      </c>
      <c r="E24" s="2" t="s">
        <v>2</v>
      </c>
      <c r="F24" s="8"/>
      <c r="G24" s="8"/>
      <c r="H24" s="8">
        <f>Dostawy[[#This Row],[Ilość]]*Dostawy[[#This Row],[Wartość jednostkowa netto (zł)]]</f>
        <v>0</v>
      </c>
      <c r="I24" s="8"/>
      <c r="J24" s="8">
        <f>Dostawy[[#This Row],[Ilość]]*Dostawy[[#This Row],[Wartość jednostkowa netto (zł)]]*Dostawy[[#This Row],[Stawka podatku VAT '[%']]]*100%-Dostawy[[#This Row],[Ilość]]*Dostawy[[#This Row],[Wartość jednostkowa netto (zł)]]</f>
        <v>0</v>
      </c>
      <c r="K24" s="8">
        <f>SUBTOTAL(109,K12:K23)</f>
        <v>0</v>
      </c>
    </row>
    <row r="25" spans="1:11">
      <c r="A25" s="17"/>
      <c r="C25" s="14"/>
      <c r="D25" s="14"/>
      <c r="E25" s="14"/>
      <c r="F25" s="14"/>
      <c r="G25" s="14"/>
      <c r="H25" s="14"/>
      <c r="I25" s="14"/>
      <c r="J25" s="14"/>
      <c r="K25" s="14"/>
    </row>
    <row r="26" spans="1:11">
      <c r="A26" s="4"/>
      <c r="C26" s="14"/>
      <c r="D26" s="14"/>
      <c r="E26" s="14"/>
      <c r="F26" s="14"/>
      <c r="G26" s="14"/>
      <c r="H26" s="14"/>
      <c r="I26" s="14"/>
      <c r="J26" s="14"/>
      <c r="K26" s="14"/>
    </row>
    <row r="27" spans="1:11">
      <c r="A27" s="4"/>
      <c r="C27" s="14"/>
      <c r="D27" s="14"/>
      <c r="E27" s="14"/>
      <c r="F27" s="14"/>
      <c r="G27" s="14"/>
      <c r="H27" s="14"/>
      <c r="I27" s="14"/>
      <c r="J27" s="14"/>
      <c r="K27" s="18"/>
    </row>
    <row r="28" spans="1:1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1">
      <c r="A29" s="14"/>
      <c r="C29" s="19"/>
      <c r="D29" s="14"/>
      <c r="E29" s="14"/>
      <c r="F29" s="14"/>
      <c r="G29" s="14"/>
      <c r="H29" s="14"/>
      <c r="I29" s="14"/>
      <c r="J29" s="14"/>
      <c r="K29" s="14"/>
    </row>
  </sheetData>
  <phoneticPr fontId="6" type="noConversion"/>
  <pageMargins left="0.25" right="0.25" top="0.75" bottom="0.75" header="0.3" footer="0.3"/>
  <pageSetup paperSize="9" scale="6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 dostaw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7 do instrukcji - Specyfikacja dostaw i usług</dc:title>
  <dc:creator>PI</dc:creator>
  <cp:lastModifiedBy>Ordon-Harłacz Katarzyna</cp:lastModifiedBy>
  <cp:lastPrinted>2023-12-13T12:38:05Z</cp:lastPrinted>
  <dcterms:created xsi:type="dcterms:W3CDTF">2010-04-01T06:59:29Z</dcterms:created>
  <dcterms:modified xsi:type="dcterms:W3CDTF">2026-01-13T10:22:29Z</dcterms:modified>
</cp:coreProperties>
</file>